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Captain101\Desktop\"/>
    </mc:Choice>
  </mc:AlternateContent>
  <xr:revisionPtr revIDLastSave="0" documentId="8_{520E2C46-5000-4737-9043-2CDBD825119B}" xr6:coauthVersionLast="37" xr6:coauthVersionMax="37" xr10:uidLastSave="{00000000-0000-0000-0000-000000000000}"/>
  <bookViews>
    <workbookView xWindow="0" yWindow="0" windowWidth="17970" windowHeight="59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E24" i="1" s="1"/>
  <c r="D23" i="1"/>
  <c r="E23" i="1" s="1"/>
  <c r="E25" i="1" s="1"/>
  <c r="D20" i="1"/>
  <c r="E20" i="1" s="1"/>
  <c r="E19" i="1"/>
  <c r="D19" i="1"/>
  <c r="D18" i="1"/>
  <c r="E18" i="1" s="1"/>
  <c r="E21" i="1" s="1"/>
  <c r="B9" i="1" l="1"/>
  <c r="B8" i="1"/>
  <c r="B7" i="1"/>
  <c r="B10" i="1" l="1"/>
  <c r="C7" i="1" s="1"/>
  <c r="C9" i="1" l="1"/>
  <c r="B13" i="1" s="1"/>
  <c r="C8" i="1"/>
  <c r="C10" i="1" s="1"/>
</calcChain>
</file>

<file path=xl/sharedStrings.xml><?xml version="1.0" encoding="utf-8"?>
<sst xmlns="http://schemas.openxmlformats.org/spreadsheetml/2006/main" count="35" uniqueCount="23">
  <si>
    <t>Capital Source</t>
  </si>
  <si>
    <t>Equity Capital</t>
  </si>
  <si>
    <t>Preference Stock</t>
  </si>
  <si>
    <t>Debt Capital</t>
  </si>
  <si>
    <t>Amount</t>
  </si>
  <si>
    <t>Weight</t>
  </si>
  <si>
    <t>Total</t>
  </si>
  <si>
    <t>Number</t>
  </si>
  <si>
    <t>Price</t>
  </si>
  <si>
    <t>Capital Type</t>
  </si>
  <si>
    <t>NPV technique</t>
  </si>
  <si>
    <t>Option 2</t>
  </si>
  <si>
    <t>PV</t>
  </si>
  <si>
    <t>Period 1</t>
  </si>
  <si>
    <t>period 2</t>
  </si>
  <si>
    <t>Infinite period</t>
  </si>
  <si>
    <t>Discounting factor</t>
  </si>
  <si>
    <t>Present Value</t>
  </si>
  <si>
    <t>period 50 Payments</t>
  </si>
  <si>
    <t>Cost</t>
  </si>
  <si>
    <t>WACC</t>
  </si>
  <si>
    <t>Tax rate</t>
  </si>
  <si>
    <t>WACC = (0.113 * 0.537) + (0.0683 * 0.418 * (1-0.35)) + (0.055 * 0.045)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</si>
</sst>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0.000"/>
    <numFmt numFmtId="166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2" xfId="0" applyFont="1" applyBorder="1"/>
    <xf numFmtId="164" fontId="2" fillId="0" borderId="3" xfId="2" applyNumberFormat="1" applyFont="1" applyBorder="1"/>
    <xf numFmtId="0" fontId="2" fillId="0" borderId="4" xfId="0" applyFont="1" applyBorder="1"/>
    <xf numFmtId="9" fontId="2" fillId="0" borderId="5" xfId="2" applyFont="1" applyBorder="1"/>
    <xf numFmtId="43" fontId="2" fillId="0" borderId="6" xfId="1" applyFont="1" applyBorder="1"/>
    <xf numFmtId="43" fontId="2" fillId="0" borderId="1" xfId="1" applyFont="1" applyBorder="1"/>
    <xf numFmtId="0" fontId="3" fillId="0" borderId="4" xfId="0" applyFont="1" applyBorder="1"/>
    <xf numFmtId="0" fontId="3" fillId="0" borderId="1" xfId="0" applyFont="1" applyBorder="1"/>
    <xf numFmtId="0" fontId="3" fillId="0" borderId="5" xfId="0" applyFont="1" applyBorder="1"/>
    <xf numFmtId="0" fontId="2" fillId="0" borderId="0" xfId="0" applyFont="1" applyBorder="1"/>
    <xf numFmtId="43" fontId="2" fillId="0" borderId="0" xfId="1" applyFont="1" applyBorder="1"/>
    <xf numFmtId="43" fontId="2" fillId="0" borderId="3" xfId="0" applyNumberFormat="1" applyFont="1" applyBorder="1"/>
    <xf numFmtId="165" fontId="2" fillId="0" borderId="0" xfId="0" applyNumberFormat="1" applyFont="1" applyBorder="1"/>
    <xf numFmtId="0" fontId="2" fillId="0" borderId="9" xfId="0" applyFont="1" applyBorder="1"/>
    <xf numFmtId="0" fontId="2" fillId="0" borderId="10" xfId="0" applyFont="1" applyBorder="1"/>
    <xf numFmtId="43" fontId="2" fillId="0" borderId="6" xfId="0" applyNumberFormat="1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11" xfId="0" applyFont="1" applyBorder="1"/>
    <xf numFmtId="0" fontId="3" fillId="0" borderId="11" xfId="0" applyFont="1" applyBorder="1"/>
    <xf numFmtId="0" fontId="3" fillId="0" borderId="10" xfId="0" applyFont="1" applyBorder="1"/>
    <xf numFmtId="0" fontId="3" fillId="0" borderId="8" xfId="0" applyFont="1" applyBorder="1"/>
    <xf numFmtId="43" fontId="3" fillId="0" borderId="10" xfId="0" applyNumberFormat="1" applyFont="1" applyBorder="1"/>
    <xf numFmtId="165" fontId="2" fillId="0" borderId="6" xfId="0" applyNumberFormat="1" applyFont="1" applyBorder="1"/>
    <xf numFmtId="43" fontId="2" fillId="0" borderId="5" xfId="0" applyNumberFormat="1" applyFont="1" applyBorder="1"/>
    <xf numFmtId="10" fontId="2" fillId="0" borderId="6" xfId="0" applyNumberFormat="1" applyFont="1" applyBorder="1"/>
    <xf numFmtId="10" fontId="2" fillId="0" borderId="10" xfId="0" applyNumberFormat="1" applyFont="1" applyBorder="1"/>
    <xf numFmtId="9" fontId="2" fillId="0" borderId="0" xfId="0" applyNumberFormat="1" applyFont="1"/>
    <xf numFmtId="0" fontId="2" fillId="0" borderId="0" xfId="0" applyFont="1" applyAlignment="1">
      <alignment vertical="center" wrapText="1"/>
    </xf>
    <xf numFmtId="166" fontId="4" fillId="0" borderId="0" xfId="0" applyNumberFormat="1" applyFont="1"/>
    <xf numFmtId="43" fontId="2" fillId="0" borderId="7" xfId="1" applyFont="1" applyBorder="1"/>
    <xf numFmtId="43" fontId="2" fillId="0" borderId="8" xfId="1" applyFont="1" applyBorder="1"/>
    <xf numFmtId="44" fontId="2" fillId="0" borderId="9" xfId="3" applyFont="1" applyBorder="1"/>
    <xf numFmtId="44" fontId="2" fillId="0" borderId="6" xfId="3" applyFont="1" applyBorder="1"/>
    <xf numFmtId="44" fontId="2" fillId="0" borderId="10" xfId="3" applyFont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4">
    <cellStyle name="Comma" xfId="1" builtinId="3"/>
    <cellStyle name="Currency" xfId="3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E25" sqref="E25"/>
    </sheetView>
  </sheetViews>
  <sheetFormatPr defaultRowHeight="15.75" x14ac:dyDescent="0.25"/>
  <cols>
    <col min="1" max="1" width="16.140625" style="1" bestFit="1" customWidth="1"/>
    <col min="2" max="2" width="19.42578125" style="1" customWidth="1"/>
    <col min="3" max="3" width="14.5703125" style="1" bestFit="1" customWidth="1"/>
    <col min="4" max="4" width="17.7109375" style="1" customWidth="1"/>
    <col min="5" max="5" width="15.7109375" style="1" bestFit="1" customWidth="1"/>
    <col min="6" max="16384" width="9.140625" style="1"/>
  </cols>
  <sheetData>
    <row r="1" spans="1:7" ht="16.5" thickBot="1" x14ac:dyDescent="0.3">
      <c r="A1" s="19" t="s">
        <v>0</v>
      </c>
      <c r="B1" s="20" t="s">
        <v>7</v>
      </c>
      <c r="C1" s="19" t="s">
        <v>8</v>
      </c>
    </row>
    <row r="2" spans="1:7" x14ac:dyDescent="0.25">
      <c r="A2" s="15" t="s">
        <v>1</v>
      </c>
      <c r="B2" s="32">
        <v>180000</v>
      </c>
      <c r="C2" s="34">
        <v>50</v>
      </c>
    </row>
    <row r="3" spans="1:7" x14ac:dyDescent="0.25">
      <c r="A3" s="18" t="s">
        <v>2</v>
      </c>
      <c r="B3" s="12">
        <v>8000</v>
      </c>
      <c r="C3" s="35">
        <v>95</v>
      </c>
    </row>
    <row r="4" spans="1:7" ht="16.5" thickBot="1" x14ac:dyDescent="0.3">
      <c r="A4" s="16" t="s">
        <v>3</v>
      </c>
      <c r="B4" s="33">
        <v>7000</v>
      </c>
      <c r="C4" s="36">
        <v>1000</v>
      </c>
    </row>
    <row r="5" spans="1:7" ht="16.5" thickBot="1" x14ac:dyDescent="0.3"/>
    <row r="6" spans="1:7" ht="16.5" thickBot="1" x14ac:dyDescent="0.3">
      <c r="A6" s="8" t="s">
        <v>9</v>
      </c>
      <c r="B6" s="9" t="s">
        <v>4</v>
      </c>
      <c r="C6" s="10" t="s">
        <v>5</v>
      </c>
      <c r="D6" s="9" t="s">
        <v>19</v>
      </c>
    </row>
    <row r="7" spans="1:7" x14ac:dyDescent="0.25">
      <c r="A7" s="2" t="s">
        <v>1</v>
      </c>
      <c r="B7" s="6">
        <f>B2*C2</f>
        <v>9000000</v>
      </c>
      <c r="C7" s="3">
        <f>B7/$B$10</f>
        <v>0.53699284009546544</v>
      </c>
      <c r="D7" s="27">
        <v>0.113</v>
      </c>
    </row>
    <row r="8" spans="1:7" x14ac:dyDescent="0.25">
      <c r="A8" s="2" t="s">
        <v>2</v>
      </c>
      <c r="B8" s="6">
        <f>B3*C3</f>
        <v>760000</v>
      </c>
      <c r="C8" s="3">
        <f>B8/$B$10</f>
        <v>4.5346062052505964E-2</v>
      </c>
      <c r="D8" s="27">
        <v>5.5E-2</v>
      </c>
    </row>
    <row r="9" spans="1:7" ht="16.5" thickBot="1" x14ac:dyDescent="0.3">
      <c r="A9" s="2" t="s">
        <v>3</v>
      </c>
      <c r="B9" s="6">
        <f>B4*C4</f>
        <v>7000000</v>
      </c>
      <c r="C9" s="3">
        <f>B9/$B$10</f>
        <v>0.41766109785202865</v>
      </c>
      <c r="D9" s="28">
        <v>6.83E-2</v>
      </c>
    </row>
    <row r="10" spans="1:7" ht="16.5" thickBot="1" x14ac:dyDescent="0.3">
      <c r="A10" s="4" t="s">
        <v>6</v>
      </c>
      <c r="B10" s="7">
        <f>SUM(B7:B9)</f>
        <v>16760000</v>
      </c>
      <c r="C10" s="5">
        <f>SUM(C7:C9)</f>
        <v>1</v>
      </c>
      <c r="D10" s="16"/>
    </row>
    <row r="11" spans="1:7" x14ac:dyDescent="0.25">
      <c r="A11" s="1" t="s">
        <v>21</v>
      </c>
      <c r="B11" s="29">
        <v>0.35</v>
      </c>
    </row>
    <row r="12" spans="1:7" ht="15.75" customHeight="1" x14ac:dyDescent="0.25">
      <c r="A12" s="40" t="s">
        <v>22</v>
      </c>
      <c r="B12" s="40"/>
      <c r="C12" s="40"/>
      <c r="D12" s="40"/>
      <c r="E12" s="30"/>
      <c r="F12" s="30"/>
      <c r="G12" s="30"/>
    </row>
    <row r="13" spans="1:7" x14ac:dyDescent="0.25">
      <c r="A13" s="1" t="s">
        <v>20</v>
      </c>
      <c r="B13" s="31">
        <f>(C7*D7)+((1-B11)*C9*D9)+(C8*D8)</f>
        <v>8.171628878281624E-2</v>
      </c>
    </row>
    <row r="15" spans="1:7" x14ac:dyDescent="0.25">
      <c r="A15" s="39" t="s">
        <v>10</v>
      </c>
      <c r="B15" s="39"/>
      <c r="C15" s="39"/>
      <c r="D15" s="39"/>
      <c r="E15" s="39"/>
    </row>
    <row r="16" spans="1:7" ht="16.5" thickBot="1" x14ac:dyDescent="0.3"/>
    <row r="17" spans="1:5" ht="16.5" thickBot="1" x14ac:dyDescent="0.3">
      <c r="A17" s="37" t="s">
        <v>11</v>
      </c>
      <c r="B17" s="38"/>
      <c r="C17" s="9" t="s">
        <v>4</v>
      </c>
      <c r="D17" s="21" t="s">
        <v>16</v>
      </c>
      <c r="E17" s="9" t="s">
        <v>17</v>
      </c>
    </row>
    <row r="18" spans="1:5" x14ac:dyDescent="0.25">
      <c r="A18" s="18" t="s">
        <v>12</v>
      </c>
      <c r="B18" s="11" t="s">
        <v>13</v>
      </c>
      <c r="C18" s="6">
        <v>1000000</v>
      </c>
      <c r="D18" s="11">
        <f>(1+8.17%)^1</f>
        <v>1.0817000000000001</v>
      </c>
      <c r="E18" s="17">
        <f>C18/D18</f>
        <v>924470.74050106306</v>
      </c>
    </row>
    <row r="19" spans="1:5" x14ac:dyDescent="0.25">
      <c r="A19" s="18"/>
      <c r="B19" s="11" t="s">
        <v>14</v>
      </c>
      <c r="C19" s="6">
        <v>3000000</v>
      </c>
      <c r="D19" s="14">
        <f>(1+8.17%)^2</f>
        <v>1.1700748900000002</v>
      </c>
      <c r="E19" s="17">
        <f t="shared" ref="E19:E20" si="0">C19/D19</f>
        <v>2563938.4501277516</v>
      </c>
    </row>
    <row r="20" spans="1:5" x14ac:dyDescent="0.25">
      <c r="A20" s="18"/>
      <c r="B20" s="11" t="s">
        <v>15</v>
      </c>
      <c r="C20" s="6">
        <v>750000</v>
      </c>
      <c r="D20" s="11">
        <f>8.17%</f>
        <v>8.1699999999999995E-2</v>
      </c>
      <c r="E20" s="17">
        <f t="shared" si="0"/>
        <v>9179926.5605875161</v>
      </c>
    </row>
    <row r="21" spans="1:5" ht="16.5" thickBot="1" x14ac:dyDescent="0.3">
      <c r="A21" s="22"/>
      <c r="B21" s="23" t="s">
        <v>6</v>
      </c>
      <c r="C21" s="22"/>
      <c r="D21" s="23"/>
      <c r="E21" s="24">
        <f>SUM(E18:E20)</f>
        <v>12668335.75121633</v>
      </c>
    </row>
    <row r="22" spans="1:5" ht="16.5" thickBot="1" x14ac:dyDescent="0.3">
      <c r="A22" s="37" t="s">
        <v>11</v>
      </c>
      <c r="B22" s="38"/>
      <c r="C22" s="9" t="s">
        <v>4</v>
      </c>
      <c r="D22" s="21" t="s">
        <v>16</v>
      </c>
      <c r="E22" s="9" t="s">
        <v>17</v>
      </c>
    </row>
    <row r="23" spans="1:5" x14ac:dyDescent="0.25">
      <c r="A23" s="2" t="s">
        <v>12</v>
      </c>
      <c r="B23" s="15" t="s">
        <v>13</v>
      </c>
      <c r="C23" s="12">
        <v>7500000</v>
      </c>
      <c r="D23" s="18">
        <f>(1+8.17%)^1</f>
        <v>1.0817000000000001</v>
      </c>
      <c r="E23" s="13">
        <f>C23/D23</f>
        <v>6933530.553757973</v>
      </c>
    </row>
    <row r="24" spans="1:5" ht="16.5" thickBot="1" x14ac:dyDescent="0.3">
      <c r="A24" s="2"/>
      <c r="B24" s="16" t="s">
        <v>18</v>
      </c>
      <c r="C24" s="12">
        <v>100000</v>
      </c>
      <c r="D24" s="25">
        <f>(1-((1+0.0817)^-50))/(0.0817)</f>
        <v>11.998669225045955</v>
      </c>
      <c r="E24" s="13">
        <f>C24*D24</f>
        <v>1199866.9225045955</v>
      </c>
    </row>
    <row r="25" spans="1:5" ht="16.5" thickBot="1" x14ac:dyDescent="0.3">
      <c r="A25" s="4"/>
      <c r="B25" s="20" t="s">
        <v>6</v>
      </c>
      <c r="C25" s="20"/>
      <c r="D25" s="19"/>
      <c r="E25" s="26">
        <f>SUM(E23:E24)</f>
        <v>8133397.4762625685</v>
      </c>
    </row>
  </sheetData>
  <mergeCells count="4">
    <mergeCell ref="A22:B22"/>
    <mergeCell ref="A17:B17"/>
    <mergeCell ref="A15:E15"/>
    <mergeCell ref="A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Captain101</cp:lastModifiedBy>
  <dcterms:created xsi:type="dcterms:W3CDTF">2018-10-23T17:57:40Z</dcterms:created>
  <dcterms:modified xsi:type="dcterms:W3CDTF">2018-10-24T08:11:49Z</dcterms:modified>
</cp:coreProperties>
</file>